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hian.saavedra\Desktop\Rendición de cuentas - Informes Word\"/>
    </mc:Choice>
  </mc:AlternateContent>
  <xr:revisionPtr revIDLastSave="0" documentId="10_ncr:100000_{9D62F41E-B666-4CAE-BFAC-C66D506494F2}" xr6:coauthVersionLast="31" xr6:coauthVersionMax="31" xr10:uidLastSave="{00000000-0000-0000-0000-000000000000}"/>
  <bookViews>
    <workbookView xWindow="240" yWindow="120" windowWidth="18060" windowHeight="7050" xr2:uid="{00000000-000D-0000-FFFF-FFFF00000000}"/>
  </bookViews>
  <sheets>
    <sheet name="REP_EPG034_EjecucionPresupuesta" sheetId="1" r:id="rId1"/>
  </sheets>
  <calcPr calcId="179017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L10" i="1"/>
  <c r="M10" i="1"/>
  <c r="L30" i="1"/>
  <c r="L12" i="1" l="1"/>
  <c r="M12" i="1"/>
  <c r="M24" i="1"/>
  <c r="L24" i="1"/>
  <c r="G29" i="1" l="1"/>
  <c r="H29" i="1"/>
  <c r="I29" i="1"/>
  <c r="J29" i="1"/>
  <c r="K29" i="1"/>
  <c r="F29" i="1"/>
  <c r="G25" i="1"/>
  <c r="H25" i="1"/>
  <c r="I25" i="1"/>
  <c r="J25" i="1"/>
  <c r="K25" i="1"/>
  <c r="F25" i="1"/>
  <c r="G5" i="1"/>
  <c r="H5" i="1"/>
  <c r="I5" i="1"/>
  <c r="J5" i="1"/>
  <c r="K5" i="1"/>
  <c r="F5" i="1"/>
  <c r="M7" i="1"/>
  <c r="M8" i="1"/>
  <c r="M9" i="1"/>
  <c r="M11" i="1"/>
  <c r="M13" i="1"/>
  <c r="M14" i="1"/>
  <c r="M15" i="1"/>
  <c r="M16" i="1"/>
  <c r="M17" i="1"/>
  <c r="M18" i="1"/>
  <c r="M19" i="1"/>
  <c r="M20" i="1"/>
  <c r="M21" i="1"/>
  <c r="M22" i="1"/>
  <c r="M23" i="1"/>
  <c r="M26" i="1"/>
  <c r="M27" i="1"/>
  <c r="M30" i="1"/>
  <c r="M6" i="1"/>
  <c r="L7" i="1"/>
  <c r="L8" i="1"/>
  <c r="L9" i="1"/>
  <c r="L11" i="1"/>
  <c r="L13" i="1"/>
  <c r="L14" i="1"/>
  <c r="L15" i="1"/>
  <c r="L16" i="1"/>
  <c r="L17" i="1"/>
  <c r="L18" i="1"/>
  <c r="L19" i="1"/>
  <c r="L20" i="1"/>
  <c r="L21" i="1"/>
  <c r="L22" i="1"/>
  <c r="L23" i="1"/>
  <c r="L26" i="1"/>
  <c r="L27" i="1"/>
  <c r="L6" i="1"/>
  <c r="M29" i="1" l="1"/>
  <c r="I31" i="1"/>
  <c r="K31" i="1"/>
  <c r="H31" i="1"/>
  <c r="F31" i="1"/>
  <c r="G31" i="1"/>
  <c r="J31" i="1"/>
  <c r="M25" i="1"/>
  <c r="L5" i="1"/>
  <c r="L29" i="1"/>
  <c r="L25" i="1"/>
  <c r="M5" i="1"/>
  <c r="M31" i="1" l="1"/>
  <c r="L31" i="1"/>
</calcChain>
</file>

<file path=xl/sharedStrings.xml><?xml version="1.0" encoding="utf-8"?>
<sst xmlns="http://schemas.openxmlformats.org/spreadsheetml/2006/main" count="144" uniqueCount="72">
  <si>
    <t>RUBRO</t>
  </si>
  <si>
    <t>FUENTE</t>
  </si>
  <si>
    <t>REC</t>
  </si>
  <si>
    <t>SIT</t>
  </si>
  <si>
    <t>DESCRIPCION</t>
  </si>
  <si>
    <t>APR. INICIAL</t>
  </si>
  <si>
    <t>COMPROMISO</t>
  </si>
  <si>
    <t>PAGOS</t>
  </si>
  <si>
    <t>A-1-0-1-1</t>
  </si>
  <si>
    <t>Nación</t>
  </si>
  <si>
    <t>10</t>
  </si>
  <si>
    <t>CSF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</si>
  <si>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</si>
  <si>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</si>
  <si>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</si>
  <si>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</si>
  <si>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</si>
  <si>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</si>
  <si>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</si>
  <si>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</si>
  <si>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</si>
  <si>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</si>
  <si>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A-2-0-3</t>
  </si>
  <si>
    <t>IMPUESTOS Y MULTAS</t>
  </si>
  <si>
    <t>A-3-2-1-1</t>
  </si>
  <si>
    <t>11</t>
  </si>
  <si>
    <t>SSF</t>
  </si>
  <si>
    <t>CUOTA DE AUDITAJE CONTRANAL</t>
  </si>
  <si>
    <t>A-3-4-1-89</t>
  </si>
  <si>
    <t>ORGANIZACION MUNDIAL DE PROPIEDAD INTELECTUAL -OMPI- LEY 33/87</t>
  </si>
  <si>
    <t>A-3-6-3-20</t>
  </si>
  <si>
    <t>OTRAS TRANSFERENCIAS - PREVIO CONCEPTO DGPPN</t>
  </si>
  <si>
    <t>A-2-0-4-1</t>
  </si>
  <si>
    <t>A-2-0-4-4</t>
  </si>
  <si>
    <t>A-2-0-4-5</t>
  </si>
  <si>
    <t>A-2-0-4-6</t>
  </si>
  <si>
    <t>A-2-0-4-7</t>
  </si>
  <si>
    <t>A-2-0-4-8</t>
  </si>
  <si>
    <t>A-2-0-4-9</t>
  </si>
  <si>
    <t>A-2-0-4-10</t>
  </si>
  <si>
    <t>A-2-0-4-11</t>
  </si>
  <si>
    <t>COMPRA DE EQUIPO</t>
  </si>
  <si>
    <t>MATERIALES Y SUMINISTROS</t>
  </si>
  <si>
    <t>MANTENIMIENTO</t>
  </si>
  <si>
    <t>COMUNICACIONES Y TRANSPORTES</t>
  </si>
  <si>
    <t>IMPRESOS Y PUBLICACIONES</t>
  </si>
  <si>
    <t>SERVICIOS PUBLICOS</t>
  </si>
  <si>
    <t>SEGUROS</t>
  </si>
  <si>
    <t>ARRENDAMIENTOS</t>
  </si>
  <si>
    <t>VIATICOS Y GASTOS DE VIAJE</t>
  </si>
  <si>
    <t>A-2-0-4-21</t>
  </si>
  <si>
    <t>CAPACITACION, BIENESTAR SOCIAL Y ESTIMULOS</t>
  </si>
  <si>
    <t>APROPIACION ADICIONADA</t>
  </si>
  <si>
    <t>APROPIACION REDUCIDA</t>
  </si>
  <si>
    <t>APROPIACION VIGENTE</t>
  </si>
  <si>
    <t>% PAGADO</t>
  </si>
  <si>
    <t>% COMPOM</t>
  </si>
  <si>
    <t>GASTOS PERSONALES</t>
  </si>
  <si>
    <t>A-2</t>
  </si>
  <si>
    <t>GASTOS GENERALES</t>
  </si>
  <si>
    <t>A-1</t>
  </si>
  <si>
    <t>A-3</t>
  </si>
  <si>
    <t>TRANSFERENCIAS</t>
  </si>
  <si>
    <t>C-520</t>
  </si>
  <si>
    <t>INVERSION</t>
  </si>
  <si>
    <t>TOTALES</t>
  </si>
  <si>
    <t>CONTRIBUCIONES INHERENTES A LA NOMINA PRIVADO Y PUBLICO</t>
  </si>
  <si>
    <t>A-2-0-4-22</t>
  </si>
  <si>
    <t>GASTOS FINANCIEROS</t>
  </si>
  <si>
    <t>FORTALECIMIENTO DE LA CREATIVIDAD PRODUCTVA DE LOS DERECHOS DE AUTOR E INDUSTRIAS CREATIVAS EN EL PAIS</t>
  </si>
  <si>
    <t>C-3706-100-1</t>
  </si>
  <si>
    <t>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</si>
</sst>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_);\(&quot;$&quot;\ #,##0.00\)"/>
    <numFmt numFmtId="164" formatCode="_-* #,##0.00_-;\-* #,##0.00_-;_-* &quot;-&quot;??_-;_-@_-"/>
    <numFmt numFmtId="165" formatCode="[$-1240A]&quot;$&quot;\ #,##0.00;\(&quot;$&quot;\ #,##0.00\)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b/>
      <sz val="9"/>
      <name val="Arial"/>
      <family val="2"/>
    </font>
    <font>
      <sz val="6"/>
      <color rgb="FF000000"/>
      <name val="Arial Narrow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0">
    <xf numFmtId="0" fontId="1" fillId="0" borderId="0" xfId="0" applyFont="1" applyFill="1" applyBorder="1"/>
    <xf numFmtId="0" fontId="6" fillId="0" borderId="0" xfId="0" applyFont="1" applyFill="1" applyBorder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5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8" fillId="0" borderId="0" xfId="0" applyFont="1" applyFill="1" applyBorder="1"/>
    <xf numFmtId="7" fontId="1" fillId="0" borderId="0" xfId="0" applyNumberFormat="1" applyFont="1" applyFill="1" applyBorder="1"/>
    <xf numFmtId="10" fontId="1" fillId="0" borderId="0" xfId="1" applyNumberFormat="1" applyFont="1" applyFill="1" applyBorder="1"/>
    <xf numFmtId="10" fontId="5" fillId="0" borderId="1" xfId="1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0" fontId="3" fillId="0" borderId="1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10" fontId="3" fillId="0" borderId="1" xfId="1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Border="1" applyAlignment="1">
      <alignment horizontal="center" vertical="center"/>
    </xf>
    <xf numFmtId="7" fontId="11" fillId="0" borderId="0" xfId="0" applyNumberFormat="1" applyFont="1" applyFill="1" applyBorder="1" applyAlignment="1">
      <alignment vertical="center"/>
    </xf>
    <xf numFmtId="10" fontId="3" fillId="0" borderId="0" xfId="1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/>
    <xf numFmtId="0" fontId="1" fillId="0" borderId="0" xfId="0" applyFont="1" applyFill="1" applyBorder="1"/>
    <xf numFmtId="0" fontId="12" fillId="0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39" fontId="5" fillId="0" borderId="1" xfId="2" applyNumberFormat="1" applyFont="1" applyFill="1" applyBorder="1" applyAlignment="1">
      <alignment horizontal="right" vertical="center" wrapText="1" readingOrder="1"/>
    </xf>
    <xf numFmtId="39" fontId="13" fillId="0" borderId="1" xfId="2" applyNumberFormat="1" applyFont="1" applyFill="1" applyBorder="1" applyAlignment="1">
      <alignment horizontal="right" vertical="center" wrapText="1" readingOrder="1"/>
    </xf>
    <xf numFmtId="39" fontId="11" fillId="0" borderId="1" xfId="2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vertical="center" wrapText="1" readingOrder="1"/>
    </xf>
    <xf numFmtId="0" fontId="3" fillId="2" borderId="8" xfId="0" applyNumberFormat="1" applyFont="1" applyFill="1" applyBorder="1" applyAlignment="1">
      <alignment vertical="center" wrapText="1" readingOrder="1"/>
    </xf>
    <xf numFmtId="0" fontId="3" fillId="2" borderId="5" xfId="0" applyNumberFormat="1" applyFont="1" applyFill="1" applyBorder="1" applyAlignment="1">
      <alignment vertical="center" wrapText="1" readingOrder="1"/>
    </xf>
    <xf numFmtId="0" fontId="3" fillId="2" borderId="10" xfId="0" applyNumberFormat="1" applyFont="1" applyFill="1" applyBorder="1" applyAlignment="1">
      <alignment vertical="center" wrapText="1" readingOrder="1"/>
    </xf>
    <xf numFmtId="164" fontId="1" fillId="0" borderId="0" xfId="2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 readingOrder="1"/>
    </xf>
    <xf numFmtId="49" fontId="7" fillId="2" borderId="6" xfId="0" applyNumberFormat="1" applyFont="1" applyFill="1" applyBorder="1" applyAlignment="1">
      <alignment horizontal="center" vertical="center" wrapText="1" readingOrder="1"/>
    </xf>
    <xf numFmtId="49" fontId="7" fillId="2" borderId="9" xfId="0" applyNumberFormat="1" applyFont="1" applyFill="1" applyBorder="1" applyAlignment="1">
      <alignment horizontal="center" vertical="center" wrapText="1" readingOrder="1"/>
    </xf>
    <xf numFmtId="49" fontId="7" fillId="2" borderId="5" xfId="0" applyNumberFormat="1" applyFont="1" applyFill="1" applyBorder="1" applyAlignment="1">
      <alignment horizontal="center" vertical="center" wrapText="1" readingOrder="1"/>
    </xf>
  </cellXfs>
  <cellStyles count="4">
    <cellStyle name="Millares" xfId="2" builtinId="3"/>
    <cellStyle name="Millares 2" xfId="3" xr:uid="{00000000-0005-0000-0000-000001000000}"/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8"/>
  <sheetViews>
    <sheetView showGridLines="0" tabSelected="1" workbookViewId="0">
      <selection activeCell="E6" sqref="E6"/>
    </sheetView>
  </sheetViews>
  <sheetFormatPr baseColWidth="10" defaultRowHeight="15" x14ac:dyDescent="0.25"/>
  <cols>
    <col min="1" max="1" width="10.42578125" customWidth="1"/>
    <col min="2" max="2" width="6.28515625" customWidth="1"/>
    <col min="3" max="4" width="4.28515625" customWidth="1"/>
    <col min="5" max="5" width="23.85546875" customWidth="1"/>
    <col min="6" max="6" width="14.140625" customWidth="1"/>
    <col min="7" max="7" width="13.140625" customWidth="1"/>
    <col min="8" max="8" width="13.28515625" customWidth="1"/>
    <col min="9" max="9" width="14.42578125" customWidth="1"/>
    <col min="10" max="10" width="14.85546875" customWidth="1"/>
    <col min="11" max="11" width="14.5703125" customWidth="1"/>
    <col min="12" max="12" width="8.5703125" style="11" customWidth="1"/>
    <col min="13" max="13" width="7.85546875" style="11" customWidth="1"/>
    <col min="15" max="15" width="13" bestFit="1" customWidth="1"/>
  </cols>
  <sheetData>
    <row r="1" spans="1:17" s="24" customFormat="1" ht="15.6" customHeight="1" x14ac:dyDescent="0.25">
      <c r="A1" s="18"/>
      <c r="B1" s="18"/>
      <c r="C1" s="18"/>
      <c r="D1" s="18"/>
      <c r="E1" s="18"/>
      <c r="F1" s="19"/>
      <c r="G1" s="19"/>
      <c r="H1" s="19"/>
      <c r="I1" s="19"/>
      <c r="J1" s="19"/>
      <c r="K1" s="19"/>
      <c r="L1" s="20"/>
      <c r="M1" s="20"/>
    </row>
    <row r="2" spans="1:17" ht="12" customHeight="1" x14ac:dyDescent="0.25">
      <c r="A2" s="36" t="s">
        <v>71</v>
      </c>
      <c r="B2" s="37"/>
      <c r="C2" s="37"/>
      <c r="D2" s="37"/>
      <c r="E2" s="37"/>
      <c r="F2" s="28"/>
      <c r="G2" s="28"/>
      <c r="H2" s="28"/>
      <c r="I2" s="28"/>
      <c r="J2" s="28"/>
      <c r="K2" s="28"/>
      <c r="L2" s="28"/>
      <c r="M2" s="29"/>
    </row>
    <row r="3" spans="1:17" ht="12" customHeight="1" x14ac:dyDescent="0.25">
      <c r="A3" s="38"/>
      <c r="B3" s="39"/>
      <c r="C3" s="39"/>
      <c r="D3" s="39"/>
      <c r="E3" s="39"/>
      <c r="F3" s="30"/>
      <c r="G3" s="30"/>
      <c r="H3" s="30"/>
      <c r="I3" s="30"/>
      <c r="J3" s="30"/>
      <c r="K3" s="30"/>
      <c r="L3" s="30"/>
      <c r="M3" s="31"/>
    </row>
    <row r="4" spans="1:17" s="1" customFormat="1" ht="23.25" customHeight="1" x14ac:dyDescent="0.2">
      <c r="A4" s="14" t="s">
        <v>0</v>
      </c>
      <c r="B4" s="2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2" t="s">
        <v>52</v>
      </c>
      <c r="H4" s="14" t="s">
        <v>53</v>
      </c>
      <c r="I4" s="14" t="s">
        <v>54</v>
      </c>
      <c r="J4" s="14" t="s">
        <v>6</v>
      </c>
      <c r="K4" s="14" t="s">
        <v>7</v>
      </c>
      <c r="L4" s="15" t="s">
        <v>56</v>
      </c>
      <c r="M4" s="15" t="s">
        <v>55</v>
      </c>
    </row>
    <row r="5" spans="1:17" s="1" customFormat="1" ht="18" customHeight="1" x14ac:dyDescent="0.2">
      <c r="A5" s="7" t="s">
        <v>60</v>
      </c>
      <c r="B5" s="2" t="s">
        <v>9</v>
      </c>
      <c r="C5" s="2" t="s">
        <v>10</v>
      </c>
      <c r="D5" s="2" t="s">
        <v>11</v>
      </c>
      <c r="E5" s="8" t="s">
        <v>57</v>
      </c>
      <c r="F5" s="25">
        <f t="shared" ref="F5:K5" si="0">SUM(F6:F11)</f>
        <v>3191149800</v>
      </c>
      <c r="G5" s="25">
        <f t="shared" si="0"/>
        <v>128000000</v>
      </c>
      <c r="H5" s="25">
        <f t="shared" si="0"/>
        <v>8000000</v>
      </c>
      <c r="I5" s="25">
        <f t="shared" si="0"/>
        <v>3311149800</v>
      </c>
      <c r="J5" s="25">
        <f t="shared" si="0"/>
        <v>2438021984</v>
      </c>
      <c r="K5" s="25">
        <f t="shared" si="0"/>
        <v>2434771984</v>
      </c>
      <c r="L5" s="12">
        <f t="shared" ref="L5:L31" si="1">+J5/I5</f>
        <v>0.73630676087200886</v>
      </c>
      <c r="M5" s="12">
        <f t="shared" ref="M5:M31" si="2">+K5/I5</f>
        <v>0.73532522871662287</v>
      </c>
    </row>
    <row r="6" spans="1:17" ht="22.5" x14ac:dyDescent="0.25">
      <c r="A6" s="3" t="s">
        <v>8</v>
      </c>
      <c r="B6" s="4" t="s">
        <v>9</v>
      </c>
      <c r="C6" s="4" t="s">
        <v>10</v>
      </c>
      <c r="D6" s="4" t="s">
        <v>11</v>
      </c>
      <c r="E6" s="5" t="s">
        <v>12</v>
      </c>
      <c r="F6" s="26">
        <v>1613597300</v>
      </c>
      <c r="G6" s="26">
        <v>25000000</v>
      </c>
      <c r="H6" s="26">
        <v>8000000</v>
      </c>
      <c r="I6" s="26">
        <v>1630597300</v>
      </c>
      <c r="J6" s="26">
        <v>1291910415</v>
      </c>
      <c r="K6" s="26">
        <v>1291910415</v>
      </c>
      <c r="L6" s="13">
        <f t="shared" si="1"/>
        <v>0.79229274757170276</v>
      </c>
      <c r="M6" s="13">
        <f t="shared" si="2"/>
        <v>0.79229274757170276</v>
      </c>
      <c r="O6" s="10"/>
    </row>
    <row r="7" spans="1:17" x14ac:dyDescent="0.25">
      <c r="A7" s="3" t="s">
        <v>13</v>
      </c>
      <c r="B7" s="4" t="s">
        <v>9</v>
      </c>
      <c r="C7" s="4" t="s">
        <v>10</v>
      </c>
      <c r="D7" s="4" t="s">
        <v>11</v>
      </c>
      <c r="E7" s="5" t="s">
        <v>14</v>
      </c>
      <c r="F7" s="26">
        <v>248305000</v>
      </c>
      <c r="G7" s="26">
        <v>20000000</v>
      </c>
      <c r="H7" s="26">
        <v>0</v>
      </c>
      <c r="I7" s="26">
        <v>268305000</v>
      </c>
      <c r="J7" s="26">
        <v>192000121</v>
      </c>
      <c r="K7" s="26">
        <v>192000121</v>
      </c>
      <c r="L7" s="13">
        <f t="shared" si="1"/>
        <v>0.71560396190902142</v>
      </c>
      <c r="M7" s="13">
        <f t="shared" si="2"/>
        <v>0.71560396190902142</v>
      </c>
    </row>
    <row r="8" spans="1:17" x14ac:dyDescent="0.25">
      <c r="A8" s="3" t="s">
        <v>15</v>
      </c>
      <c r="B8" s="4" t="s">
        <v>9</v>
      </c>
      <c r="C8" s="4" t="s">
        <v>10</v>
      </c>
      <c r="D8" s="4" t="s">
        <v>11</v>
      </c>
      <c r="E8" s="5" t="s">
        <v>16</v>
      </c>
      <c r="F8" s="26">
        <v>531826200</v>
      </c>
      <c r="G8" s="26">
        <v>20000000</v>
      </c>
      <c r="H8" s="26">
        <v>0</v>
      </c>
      <c r="I8" s="26">
        <v>551826200</v>
      </c>
      <c r="J8" s="26">
        <v>294760894</v>
      </c>
      <c r="K8" s="26">
        <v>294760894</v>
      </c>
      <c r="L8" s="13">
        <f t="shared" si="1"/>
        <v>0.53415530831990221</v>
      </c>
      <c r="M8" s="13">
        <f t="shared" si="2"/>
        <v>0.53415530831990221</v>
      </c>
    </row>
    <row r="9" spans="1:17" s="24" customFormat="1" ht="33.75" x14ac:dyDescent="0.25">
      <c r="A9" s="3" t="s">
        <v>17</v>
      </c>
      <c r="B9" s="4" t="s">
        <v>9</v>
      </c>
      <c r="C9" s="4" t="s">
        <v>10</v>
      </c>
      <c r="D9" s="4" t="s">
        <v>11</v>
      </c>
      <c r="E9" s="5" t="s">
        <v>18</v>
      </c>
      <c r="F9" s="26">
        <v>14673300</v>
      </c>
      <c r="G9" s="26">
        <v>8000000</v>
      </c>
      <c r="H9" s="26">
        <v>0</v>
      </c>
      <c r="I9" s="26">
        <v>22673300</v>
      </c>
      <c r="J9" s="26">
        <v>22130609</v>
      </c>
      <c r="K9" s="26">
        <v>22130609</v>
      </c>
      <c r="L9" s="13">
        <f>+J9/I9</f>
        <v>0.97606475457917463</v>
      </c>
      <c r="M9" s="13">
        <f>+K9/I9</f>
        <v>0.97606475457917463</v>
      </c>
    </row>
    <row r="10" spans="1:17" ht="31.15" customHeight="1" x14ac:dyDescent="0.25">
      <c r="A10" s="3" t="s">
        <v>19</v>
      </c>
      <c r="B10" s="4" t="s">
        <v>9</v>
      </c>
      <c r="C10" s="4" t="s">
        <v>10</v>
      </c>
      <c r="D10" s="4" t="s">
        <v>11</v>
      </c>
      <c r="E10" s="5" t="s">
        <v>20</v>
      </c>
      <c r="F10" s="26">
        <v>88000000</v>
      </c>
      <c r="G10" s="26">
        <v>0</v>
      </c>
      <c r="H10" s="26">
        <v>0</v>
      </c>
      <c r="I10" s="26">
        <v>88000000</v>
      </c>
      <c r="J10" s="26">
        <v>76195898</v>
      </c>
      <c r="K10" s="26">
        <v>72945898</v>
      </c>
      <c r="L10" s="13">
        <f t="shared" si="1"/>
        <v>0.86586247727272725</v>
      </c>
      <c r="M10" s="13">
        <f t="shared" si="2"/>
        <v>0.82893065909090913</v>
      </c>
    </row>
    <row r="11" spans="1:17" ht="22.9" customHeight="1" x14ac:dyDescent="0.25">
      <c r="A11" s="3" t="s">
        <v>21</v>
      </c>
      <c r="B11" s="4" t="s">
        <v>9</v>
      </c>
      <c r="C11" s="4" t="s">
        <v>10</v>
      </c>
      <c r="D11" s="4" t="s">
        <v>11</v>
      </c>
      <c r="E11" s="5" t="s">
        <v>66</v>
      </c>
      <c r="F11" s="26">
        <v>694748000</v>
      </c>
      <c r="G11" s="26">
        <v>55000000</v>
      </c>
      <c r="H11" s="26">
        <v>0</v>
      </c>
      <c r="I11" s="26">
        <v>749748000</v>
      </c>
      <c r="J11" s="26">
        <v>561024047</v>
      </c>
      <c r="K11" s="26">
        <v>561024047</v>
      </c>
      <c r="L11" s="13">
        <f t="shared" si="1"/>
        <v>0.74828348591793514</v>
      </c>
      <c r="M11" s="13">
        <f t="shared" si="2"/>
        <v>0.74828348591793514</v>
      </c>
    </row>
    <row r="12" spans="1:17" ht="30" customHeight="1" x14ac:dyDescent="0.25">
      <c r="A12" s="7" t="s">
        <v>58</v>
      </c>
      <c r="B12" s="2" t="s">
        <v>9</v>
      </c>
      <c r="C12" s="2" t="s">
        <v>10</v>
      </c>
      <c r="D12" s="2" t="s">
        <v>11</v>
      </c>
      <c r="E12" s="8" t="s">
        <v>59</v>
      </c>
      <c r="F12" s="25">
        <f t="shared" ref="F12:K12" si="3">SUM(F13:F24)</f>
        <v>428865468</v>
      </c>
      <c r="G12" s="25">
        <f t="shared" si="3"/>
        <v>41828076.200000003</v>
      </c>
      <c r="H12" s="25">
        <f t="shared" si="3"/>
        <v>52828827.200000003</v>
      </c>
      <c r="I12" s="25">
        <f t="shared" si="3"/>
        <v>417864717</v>
      </c>
      <c r="J12" s="25">
        <f t="shared" si="3"/>
        <v>358809912.04999995</v>
      </c>
      <c r="K12" s="25">
        <f t="shared" si="3"/>
        <v>298300000</v>
      </c>
      <c r="L12" s="12">
        <f>+J12/I12</f>
        <v>0.85867482334001399</v>
      </c>
      <c r="M12" s="12">
        <f>+K12/I12</f>
        <v>0.71386740220998368</v>
      </c>
    </row>
    <row r="13" spans="1:17" ht="18" customHeight="1" x14ac:dyDescent="0.25">
      <c r="A13" s="3" t="s">
        <v>22</v>
      </c>
      <c r="B13" s="4" t="s">
        <v>9</v>
      </c>
      <c r="C13" s="4" t="s">
        <v>10</v>
      </c>
      <c r="D13" s="4" t="s">
        <v>11</v>
      </c>
      <c r="E13" s="5" t="s">
        <v>23</v>
      </c>
      <c r="F13" s="26">
        <v>7858343</v>
      </c>
      <c r="G13" s="26">
        <v>7639657</v>
      </c>
      <c r="H13" s="26">
        <v>0</v>
      </c>
      <c r="I13" s="26">
        <v>15498000</v>
      </c>
      <c r="J13" s="26">
        <v>15488000</v>
      </c>
      <c r="K13" s="26">
        <v>15488000</v>
      </c>
      <c r="L13" s="13">
        <f t="shared" si="1"/>
        <v>0.99935475545231645</v>
      </c>
      <c r="M13" s="13">
        <f t="shared" si="2"/>
        <v>0.99935475545231645</v>
      </c>
      <c r="Q13" s="32"/>
    </row>
    <row r="14" spans="1:17" x14ac:dyDescent="0.25">
      <c r="A14" s="3" t="s">
        <v>32</v>
      </c>
      <c r="B14" s="4" t="s">
        <v>9</v>
      </c>
      <c r="C14" s="4" t="s">
        <v>10</v>
      </c>
      <c r="D14" s="4" t="s">
        <v>11</v>
      </c>
      <c r="E14" s="5" t="s">
        <v>41</v>
      </c>
      <c r="F14" s="26">
        <v>35760000</v>
      </c>
      <c r="G14" s="26">
        <v>0</v>
      </c>
      <c r="H14" s="26">
        <v>0</v>
      </c>
      <c r="I14" s="26">
        <v>35760000</v>
      </c>
      <c r="J14" s="26">
        <v>35498529.950000003</v>
      </c>
      <c r="K14" s="26">
        <v>0</v>
      </c>
      <c r="L14" s="13">
        <f t="shared" si="1"/>
        <v>0.99268819770693517</v>
      </c>
      <c r="M14" s="13">
        <f t="shared" si="2"/>
        <v>0</v>
      </c>
    </row>
    <row r="15" spans="1:17" x14ac:dyDescent="0.25">
      <c r="A15" s="3" t="s">
        <v>33</v>
      </c>
      <c r="B15" s="4" t="s">
        <v>9</v>
      </c>
      <c r="C15" s="4" t="s">
        <v>10</v>
      </c>
      <c r="D15" s="4" t="s">
        <v>11</v>
      </c>
      <c r="E15" s="5" t="s">
        <v>42</v>
      </c>
      <c r="F15" s="26">
        <v>68936000</v>
      </c>
      <c r="G15" s="26">
        <v>8531314.6999999993</v>
      </c>
      <c r="H15" s="26">
        <v>12102666.199999999</v>
      </c>
      <c r="I15" s="26">
        <v>65364648.5</v>
      </c>
      <c r="J15" s="26">
        <v>51201773.629999995</v>
      </c>
      <c r="K15" s="26">
        <v>37930758.530000001</v>
      </c>
      <c r="L15" s="13">
        <f t="shared" si="1"/>
        <v>0.78332515824666282</v>
      </c>
      <c r="M15" s="13">
        <f t="shared" si="2"/>
        <v>0.58029469140341206</v>
      </c>
    </row>
    <row r="16" spans="1:17" x14ac:dyDescent="0.25">
      <c r="A16" s="3" t="s">
        <v>34</v>
      </c>
      <c r="B16" s="4" t="s">
        <v>9</v>
      </c>
      <c r="C16" s="4" t="s">
        <v>10</v>
      </c>
      <c r="D16" s="4" t="s">
        <v>11</v>
      </c>
      <c r="E16" s="5" t="s">
        <v>43</v>
      </c>
      <c r="F16" s="26">
        <v>112183702</v>
      </c>
      <c r="G16" s="26">
        <v>1568000</v>
      </c>
      <c r="H16" s="26">
        <v>19682627</v>
      </c>
      <c r="I16" s="26">
        <v>94069075</v>
      </c>
      <c r="J16" s="26">
        <v>91099862</v>
      </c>
      <c r="K16" s="26">
        <v>89240465</v>
      </c>
      <c r="L16" s="13">
        <f t="shared" si="1"/>
        <v>0.96843582229335201</v>
      </c>
      <c r="M16" s="13">
        <f t="shared" si="2"/>
        <v>0.94866952821636652</v>
      </c>
    </row>
    <row r="17" spans="1:13" ht="22.5" x14ac:dyDescent="0.25">
      <c r="A17" s="3" t="s">
        <v>35</v>
      </c>
      <c r="B17" s="4" t="s">
        <v>9</v>
      </c>
      <c r="C17" s="4" t="s">
        <v>10</v>
      </c>
      <c r="D17" s="4" t="s">
        <v>11</v>
      </c>
      <c r="E17" s="5" t="s">
        <v>44</v>
      </c>
      <c r="F17" s="26">
        <v>55891423</v>
      </c>
      <c r="G17" s="26">
        <v>7066970</v>
      </c>
      <c r="H17" s="26">
        <v>2383230</v>
      </c>
      <c r="I17" s="26">
        <v>60575163</v>
      </c>
      <c r="J17" s="26">
        <v>43796459</v>
      </c>
      <c r="K17" s="26">
        <v>39069275</v>
      </c>
      <c r="L17" s="13">
        <f t="shared" si="1"/>
        <v>0.72301017167712778</v>
      </c>
      <c r="M17" s="13">
        <f t="shared" si="2"/>
        <v>0.64497185092180442</v>
      </c>
    </row>
    <row r="18" spans="1:13" x14ac:dyDescent="0.25">
      <c r="A18" s="3" t="s">
        <v>36</v>
      </c>
      <c r="B18" s="4" t="s">
        <v>9</v>
      </c>
      <c r="C18" s="4" t="s">
        <v>10</v>
      </c>
      <c r="D18" s="4" t="s">
        <v>11</v>
      </c>
      <c r="E18" s="5" t="s">
        <v>45</v>
      </c>
      <c r="F18" s="26">
        <v>2450000</v>
      </c>
      <c r="G18" s="26">
        <v>0</v>
      </c>
      <c r="H18" s="26">
        <v>500000</v>
      </c>
      <c r="I18" s="26">
        <v>1950000</v>
      </c>
      <c r="J18" s="26">
        <v>961108</v>
      </c>
      <c r="K18" s="26">
        <v>961108</v>
      </c>
      <c r="L18" s="13">
        <f t="shared" si="1"/>
        <v>0.49287589743589744</v>
      </c>
      <c r="M18" s="13">
        <f t="shared" si="2"/>
        <v>0.49287589743589744</v>
      </c>
    </row>
    <row r="19" spans="1:13" x14ac:dyDescent="0.25">
      <c r="A19" s="3" t="s">
        <v>37</v>
      </c>
      <c r="B19" s="4" t="s">
        <v>9</v>
      </c>
      <c r="C19" s="4" t="s">
        <v>10</v>
      </c>
      <c r="D19" s="4" t="s">
        <v>11</v>
      </c>
      <c r="E19" s="5" t="s">
        <v>46</v>
      </c>
      <c r="F19" s="26">
        <v>50190000</v>
      </c>
      <c r="G19" s="26">
        <v>0</v>
      </c>
      <c r="H19" s="26">
        <v>0</v>
      </c>
      <c r="I19" s="26">
        <v>50190000</v>
      </c>
      <c r="J19" s="26">
        <v>39854110.469999999</v>
      </c>
      <c r="K19" s="26">
        <v>39854110.469999999</v>
      </c>
      <c r="L19" s="13">
        <f t="shared" si="1"/>
        <v>0.79406476329946207</v>
      </c>
      <c r="M19" s="13">
        <f t="shared" si="2"/>
        <v>0.79406476329946207</v>
      </c>
    </row>
    <row r="20" spans="1:13" x14ac:dyDescent="0.25">
      <c r="A20" s="3" t="s">
        <v>38</v>
      </c>
      <c r="B20" s="4" t="s">
        <v>9</v>
      </c>
      <c r="C20" s="4" t="s">
        <v>10</v>
      </c>
      <c r="D20" s="4" t="s">
        <v>11</v>
      </c>
      <c r="E20" s="5" t="s">
        <v>47</v>
      </c>
      <c r="F20" s="26">
        <v>29600000</v>
      </c>
      <c r="G20" s="26">
        <v>2476000</v>
      </c>
      <c r="H20" s="26">
        <v>3259283</v>
      </c>
      <c r="I20" s="26">
        <v>28816717</v>
      </c>
      <c r="J20" s="26">
        <v>24783332</v>
      </c>
      <c r="K20" s="26">
        <v>24783332</v>
      </c>
      <c r="L20" s="13">
        <f t="shared" si="1"/>
        <v>0.86003315367257138</v>
      </c>
      <c r="M20" s="13">
        <f t="shared" si="2"/>
        <v>0.86003315367257138</v>
      </c>
    </row>
    <row r="21" spans="1:13" x14ac:dyDescent="0.25">
      <c r="A21" s="3" t="s">
        <v>39</v>
      </c>
      <c r="B21" s="4" t="s">
        <v>9</v>
      </c>
      <c r="C21" s="4" t="s">
        <v>10</v>
      </c>
      <c r="D21" s="4" t="s">
        <v>11</v>
      </c>
      <c r="E21" s="5" t="s">
        <v>48</v>
      </c>
      <c r="F21" s="26">
        <v>52900000</v>
      </c>
      <c r="G21" s="26">
        <v>0</v>
      </c>
      <c r="H21" s="26">
        <v>8594521</v>
      </c>
      <c r="I21" s="26">
        <v>44305479</v>
      </c>
      <c r="J21" s="26">
        <v>34926855</v>
      </c>
      <c r="K21" s="26">
        <v>34101878</v>
      </c>
      <c r="L21" s="13">
        <f t="shared" si="1"/>
        <v>0.78831909254383636</v>
      </c>
      <c r="M21" s="13">
        <f t="shared" si="2"/>
        <v>0.76969888983707857</v>
      </c>
    </row>
    <row r="22" spans="1:13" x14ac:dyDescent="0.25">
      <c r="A22" s="3" t="s">
        <v>40</v>
      </c>
      <c r="B22" s="4" t="s">
        <v>9</v>
      </c>
      <c r="C22" s="4" t="s">
        <v>10</v>
      </c>
      <c r="D22" s="4" t="s">
        <v>11</v>
      </c>
      <c r="E22" s="5" t="s">
        <v>49</v>
      </c>
      <c r="F22" s="26">
        <v>11300000</v>
      </c>
      <c r="G22" s="26">
        <v>13621134.5</v>
      </c>
      <c r="H22" s="26">
        <v>6000000</v>
      </c>
      <c r="I22" s="26">
        <v>18921134.5</v>
      </c>
      <c r="J22" s="26">
        <v>18857241</v>
      </c>
      <c r="K22" s="26">
        <v>15336932</v>
      </c>
      <c r="L22" s="13">
        <f t="shared" si="1"/>
        <v>0.99662316760128733</v>
      </c>
      <c r="M22" s="13">
        <f t="shared" si="2"/>
        <v>0.81057148026721126</v>
      </c>
    </row>
    <row r="23" spans="1:13" ht="22.5" x14ac:dyDescent="0.25">
      <c r="A23" s="3" t="s">
        <v>50</v>
      </c>
      <c r="B23" s="4" t="s">
        <v>9</v>
      </c>
      <c r="C23" s="4" t="s">
        <v>10</v>
      </c>
      <c r="D23" s="4" t="s">
        <v>11</v>
      </c>
      <c r="E23" s="5" t="s">
        <v>51</v>
      </c>
      <c r="F23" s="26">
        <v>1235000</v>
      </c>
      <c r="G23" s="26">
        <v>925000</v>
      </c>
      <c r="H23" s="26">
        <v>295500</v>
      </c>
      <c r="I23" s="26">
        <v>1864500</v>
      </c>
      <c r="J23" s="26">
        <v>1798500</v>
      </c>
      <c r="K23" s="26">
        <v>990000</v>
      </c>
      <c r="L23" s="13">
        <f t="shared" si="1"/>
        <v>0.96460176991150437</v>
      </c>
      <c r="M23" s="13">
        <f t="shared" si="2"/>
        <v>0.53097345132743368</v>
      </c>
    </row>
    <row r="24" spans="1:13" x14ac:dyDescent="0.25">
      <c r="A24" s="3" t="s">
        <v>67</v>
      </c>
      <c r="B24" s="4" t="s">
        <v>9</v>
      </c>
      <c r="C24" s="4" t="s">
        <v>10</v>
      </c>
      <c r="D24" s="4" t="s">
        <v>11</v>
      </c>
      <c r="E24" s="5" t="s">
        <v>68</v>
      </c>
      <c r="F24" s="26">
        <v>561000</v>
      </c>
      <c r="G24" s="26">
        <v>0</v>
      </c>
      <c r="H24" s="26">
        <v>11000</v>
      </c>
      <c r="I24" s="26">
        <v>550000</v>
      </c>
      <c r="J24" s="26">
        <v>544141</v>
      </c>
      <c r="K24" s="26">
        <v>544141</v>
      </c>
      <c r="L24" s="13">
        <f t="shared" ref="L24" si="4">+J24/I24</f>
        <v>0.98934727272727274</v>
      </c>
      <c r="M24" s="13">
        <f t="shared" ref="M24" si="5">+K24/I24</f>
        <v>0.98934727272727274</v>
      </c>
    </row>
    <row r="25" spans="1:13" ht="22.15" customHeight="1" x14ac:dyDescent="0.25">
      <c r="A25" s="7" t="s">
        <v>61</v>
      </c>
      <c r="B25" s="2" t="s">
        <v>9</v>
      </c>
      <c r="C25" s="2" t="s">
        <v>10</v>
      </c>
      <c r="D25" s="2"/>
      <c r="E25" s="8" t="s">
        <v>62</v>
      </c>
      <c r="F25" s="25">
        <f>SUM(F26:F28)</f>
        <v>32143281</v>
      </c>
      <c r="G25" s="25">
        <f t="shared" ref="G25:K25" si="6">SUM(G26:G28)</f>
        <v>15087478</v>
      </c>
      <c r="H25" s="25">
        <f t="shared" si="6"/>
        <v>0</v>
      </c>
      <c r="I25" s="25">
        <f t="shared" si="6"/>
        <v>47230759</v>
      </c>
      <c r="J25" s="25">
        <f t="shared" si="6"/>
        <v>23701932.420000002</v>
      </c>
      <c r="K25" s="25">
        <f t="shared" si="6"/>
        <v>23701932.420000002</v>
      </c>
      <c r="L25" s="12">
        <f t="shared" si="1"/>
        <v>0.50183255407773575</v>
      </c>
      <c r="M25" s="12">
        <f t="shared" si="2"/>
        <v>0.50183255407773575</v>
      </c>
    </row>
    <row r="26" spans="1:13" s="16" customFormat="1" ht="22.5" x14ac:dyDescent="0.25">
      <c r="A26" s="3" t="s">
        <v>24</v>
      </c>
      <c r="B26" s="4" t="s">
        <v>9</v>
      </c>
      <c r="C26" s="4" t="s">
        <v>25</v>
      </c>
      <c r="D26" s="4" t="s">
        <v>26</v>
      </c>
      <c r="E26" s="5" t="s">
        <v>27</v>
      </c>
      <c r="F26" s="26">
        <v>6382400</v>
      </c>
      <c r="G26" s="26">
        <v>0</v>
      </c>
      <c r="H26" s="26">
        <v>0</v>
      </c>
      <c r="I26" s="26">
        <v>6382400</v>
      </c>
      <c r="J26" s="26">
        <v>0</v>
      </c>
      <c r="K26" s="26">
        <v>0</v>
      </c>
      <c r="L26" s="13">
        <f t="shared" si="1"/>
        <v>0</v>
      </c>
      <c r="M26" s="13">
        <f t="shared" si="2"/>
        <v>0</v>
      </c>
    </row>
    <row r="27" spans="1:13" ht="18" customHeight="1" x14ac:dyDescent="0.25">
      <c r="A27" s="3" t="s">
        <v>28</v>
      </c>
      <c r="B27" s="4" t="s">
        <v>9</v>
      </c>
      <c r="C27" s="4" t="s">
        <v>10</v>
      </c>
      <c r="D27" s="4" t="s">
        <v>11</v>
      </c>
      <c r="E27" s="5" t="s">
        <v>29</v>
      </c>
      <c r="F27" s="26">
        <v>21149155</v>
      </c>
      <c r="G27" s="26">
        <v>15087478</v>
      </c>
      <c r="H27" s="26">
        <v>0</v>
      </c>
      <c r="I27" s="26">
        <v>36236633</v>
      </c>
      <c r="J27" s="26">
        <v>23701932.420000002</v>
      </c>
      <c r="K27" s="26">
        <v>23701932.420000002</v>
      </c>
      <c r="L27" s="13">
        <f t="shared" si="1"/>
        <v>0.65408760300660385</v>
      </c>
      <c r="M27" s="13">
        <f t="shared" si="2"/>
        <v>0.65408760300660385</v>
      </c>
    </row>
    <row r="28" spans="1:13" ht="19.5" customHeight="1" x14ac:dyDescent="0.25">
      <c r="A28" s="3" t="s">
        <v>30</v>
      </c>
      <c r="B28" s="4" t="s">
        <v>9</v>
      </c>
      <c r="C28" s="4" t="s">
        <v>10</v>
      </c>
      <c r="D28" s="4" t="s">
        <v>11</v>
      </c>
      <c r="E28" s="5" t="s">
        <v>31</v>
      </c>
      <c r="F28" s="26">
        <v>4611726</v>
      </c>
      <c r="G28" s="26">
        <v>0</v>
      </c>
      <c r="H28" s="26">
        <v>0</v>
      </c>
      <c r="I28" s="26">
        <v>4611726</v>
      </c>
      <c r="J28" s="26">
        <v>0</v>
      </c>
      <c r="K28" s="26">
        <v>0</v>
      </c>
      <c r="L28" s="6">
        <v>0</v>
      </c>
      <c r="M28" s="13">
        <v>0</v>
      </c>
    </row>
    <row r="29" spans="1:13" ht="31.15" customHeight="1" x14ac:dyDescent="0.25">
      <c r="A29" s="7" t="s">
        <v>63</v>
      </c>
      <c r="B29" s="2" t="s">
        <v>9</v>
      </c>
      <c r="C29" s="2" t="s">
        <v>10</v>
      </c>
      <c r="D29" s="2" t="s">
        <v>11</v>
      </c>
      <c r="E29" s="8" t="s">
        <v>64</v>
      </c>
      <c r="F29" s="25">
        <f>+F30</f>
        <v>475000000</v>
      </c>
      <c r="G29" s="25">
        <f t="shared" ref="G29:K29" si="7">+G30</f>
        <v>0</v>
      </c>
      <c r="H29" s="25">
        <f t="shared" si="7"/>
        <v>0</v>
      </c>
      <c r="I29" s="25">
        <f t="shared" si="7"/>
        <v>475000000</v>
      </c>
      <c r="J29" s="25">
        <f t="shared" si="7"/>
        <v>335976140</v>
      </c>
      <c r="K29" s="25">
        <f t="shared" si="7"/>
        <v>185642739</v>
      </c>
      <c r="L29" s="12">
        <f t="shared" si="1"/>
        <v>0.70731818947368419</v>
      </c>
      <c r="M29" s="12">
        <f t="shared" si="2"/>
        <v>0.39082681894736843</v>
      </c>
    </row>
    <row r="30" spans="1:13" ht="56.25" x14ac:dyDescent="0.25">
      <c r="A30" s="3" t="s">
        <v>70</v>
      </c>
      <c r="B30" s="4" t="s">
        <v>9</v>
      </c>
      <c r="C30" s="4" t="s">
        <v>25</v>
      </c>
      <c r="D30" s="4" t="s">
        <v>11</v>
      </c>
      <c r="E30" s="5" t="s">
        <v>69</v>
      </c>
      <c r="F30" s="26">
        <v>475000000</v>
      </c>
      <c r="G30" s="26">
        <v>0</v>
      </c>
      <c r="H30" s="26">
        <v>0</v>
      </c>
      <c r="I30" s="26">
        <v>475000000</v>
      </c>
      <c r="J30" s="26">
        <v>335976140</v>
      </c>
      <c r="K30" s="26">
        <v>185642739</v>
      </c>
      <c r="L30" s="13">
        <f t="shared" si="1"/>
        <v>0.70731818947368419</v>
      </c>
      <c r="M30" s="13">
        <f t="shared" si="2"/>
        <v>0.39082681894736843</v>
      </c>
    </row>
    <row r="31" spans="1:13" ht="18" customHeight="1" x14ac:dyDescent="0.25">
      <c r="A31" s="33" t="s">
        <v>65</v>
      </c>
      <c r="B31" s="34"/>
      <c r="C31" s="34"/>
      <c r="D31" s="34"/>
      <c r="E31" s="35"/>
      <c r="F31" s="27">
        <f t="shared" ref="F31:K31" si="8">+F29+F25+F12+F5</f>
        <v>4127158549</v>
      </c>
      <c r="G31" s="27">
        <f t="shared" si="8"/>
        <v>184915554.19999999</v>
      </c>
      <c r="H31" s="27">
        <f t="shared" si="8"/>
        <v>60828827.200000003</v>
      </c>
      <c r="I31" s="27">
        <f t="shared" si="8"/>
        <v>4251245276</v>
      </c>
      <c r="J31" s="27">
        <f t="shared" si="8"/>
        <v>3156509968.4700003</v>
      </c>
      <c r="K31" s="27">
        <f t="shared" si="8"/>
        <v>2942416655.4200001</v>
      </c>
      <c r="L31" s="17">
        <f t="shared" si="1"/>
        <v>0.74249067356564358</v>
      </c>
      <c r="M31" s="17">
        <f t="shared" si="2"/>
        <v>0.6921305322069119</v>
      </c>
    </row>
    <row r="32" spans="1:13" ht="34.9" customHeight="1" x14ac:dyDescent="0.25"/>
    <row r="33" spans="1:13" s="9" customFormat="1" ht="23.45" customHeight="1" x14ac:dyDescent="0.25">
      <c r="A33"/>
      <c r="B33"/>
      <c r="C33"/>
      <c r="D33"/>
      <c r="E33"/>
      <c r="F33"/>
      <c r="G33"/>
      <c r="H33"/>
      <c r="I33"/>
      <c r="J33"/>
      <c r="K33"/>
      <c r="L33" s="11"/>
      <c r="M33" s="11"/>
    </row>
    <row r="34" spans="1:13" s="9" customFormat="1" ht="42.6" customHeight="1" x14ac:dyDescent="0.25">
      <c r="A34"/>
      <c r="B34"/>
      <c r="C34"/>
      <c r="D34"/>
      <c r="E34" s="23"/>
      <c r="F34" s="22"/>
      <c r="G34" s="22"/>
      <c r="H34" s="22"/>
      <c r="I34" s="22"/>
      <c r="J34" s="22"/>
      <c r="K34" s="22"/>
      <c r="L34" s="22"/>
      <c r="M34" s="11"/>
    </row>
    <row r="35" spans="1:13" s="9" customFormat="1" ht="8.4499999999999993" customHeight="1" x14ac:dyDescent="0.25">
      <c r="A35"/>
      <c r="B35"/>
      <c r="C35"/>
      <c r="D35"/>
      <c r="E35"/>
      <c r="F35"/>
      <c r="G35"/>
      <c r="H35"/>
      <c r="I35"/>
      <c r="J35"/>
      <c r="K35"/>
      <c r="L35" s="11"/>
      <c r="M35" s="11"/>
    </row>
    <row r="36" spans="1:13" ht="11.45" customHeight="1" x14ac:dyDescent="0.25"/>
    <row r="37" spans="1:13" ht="11.45" customHeight="1" x14ac:dyDescent="0.25"/>
    <row r="38" spans="1:13" s="21" customFormat="1" ht="23.25" customHeight="1" x14ac:dyDescent="0.25">
      <c r="A38"/>
      <c r="B38"/>
      <c r="C38"/>
      <c r="D38"/>
      <c r="E38"/>
      <c r="F38"/>
      <c r="G38"/>
      <c r="H38"/>
      <c r="I38"/>
      <c r="J38"/>
      <c r="K38"/>
      <c r="L38" s="11"/>
      <c r="M38" s="11"/>
    </row>
    <row r="39" spans="1:13" s="1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 s="11"/>
      <c r="M39" s="11"/>
    </row>
    <row r="43" spans="1:13" ht="30.6" customHeight="1" x14ac:dyDescent="0.25"/>
    <row r="46" spans="1:13" ht="18" customHeight="1" x14ac:dyDescent="0.25"/>
    <row r="55" ht="18.75" customHeight="1" x14ac:dyDescent="0.25"/>
    <row r="56" ht="18.75" customHeight="1" x14ac:dyDescent="0.25"/>
    <row r="59" ht="18" customHeight="1" x14ac:dyDescent="0.25"/>
    <row r="60" ht="23.45" customHeight="1" x14ac:dyDescent="0.25"/>
    <row r="61" ht="34.9" customHeight="1" x14ac:dyDescent="0.25"/>
    <row r="63" ht="18" customHeight="1" x14ac:dyDescent="0.25"/>
    <row r="64" ht="50.45" customHeight="1" x14ac:dyDescent="0.25"/>
    <row r="65" spans="1:13" s="9" customFormat="1" ht="22.9" customHeight="1" x14ac:dyDescent="0.25">
      <c r="A65"/>
      <c r="B65"/>
      <c r="C65"/>
      <c r="D65"/>
      <c r="E65"/>
      <c r="F65"/>
      <c r="G65"/>
      <c r="H65"/>
      <c r="I65"/>
      <c r="J65"/>
      <c r="K65"/>
      <c r="L65" s="11"/>
      <c r="M65" s="11"/>
    </row>
    <row r="66" spans="1:13" ht="20.25" customHeight="1" x14ac:dyDescent="0.25"/>
    <row r="68" spans="1:13" ht="14.45" customHeight="1" x14ac:dyDescent="0.25"/>
  </sheetData>
  <mergeCells count="2">
    <mergeCell ref="A31:E31"/>
    <mergeCell ref="A2:E3"/>
  </mergeCells>
  <pageMargins left="0.19685039370078741" right="0.15748031496062992" top="0.19685039370078741" bottom="0.15748031496062992" header="0.19685039370078741" footer="0.15748031496062992"/>
  <pageSetup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Yicela León Ramirez</dc:creator>
  <cp:lastModifiedBy>Diana Carolina Pinzón Velandia</cp:lastModifiedBy>
  <cp:lastPrinted>2017-07-24T17:00:50Z</cp:lastPrinted>
  <dcterms:created xsi:type="dcterms:W3CDTF">2015-11-30T23:48:11Z</dcterms:created>
  <dcterms:modified xsi:type="dcterms:W3CDTF">2018-12-10T20:34:19Z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